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'餘絀撥補表'!$A$1:$G$17</definedName>
  </definedNames>
  <calcPr fullCalcOnLoad="1"/>
</workbook>
</file>

<file path=xl/sharedStrings.xml><?xml version="1.0" encoding="utf-8"?>
<sst xmlns="http://schemas.openxmlformats.org/spreadsheetml/2006/main" count="56" uniqueCount="39">
  <si>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</si>
  <si>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</si>
  <si>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</si>
  <si>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</si>
  <si>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</si>
  <si>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</si>
  <si>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</si>
  <si>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</si>
  <si>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</si>
  <si>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</si>
  <si>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</si>
  <si>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</si>
  <si>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</si>
  <si>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</si>
  <si>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</si>
  <si>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t>本期賸餘（短絀－）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</si>
  <si>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</si>
  <si>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</si>
  <si>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</si>
  <si>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</si>
  <si>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</si>
  <si>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</si>
  <si>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t>　獎學金支出</t>
  </si>
  <si>
    <t>　填補累積短絀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</si>
  <si>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</si>
  <si>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</si>
  <si>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</si>
  <si>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</si>
  <si>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</si>
  <si>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</si>
  <si>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本期賸餘</t>
  </si>
  <si>
    <t>比較增減(-)</t>
  </si>
  <si>
    <t xml:space="preserve">  利息收入</t>
  </si>
  <si>
    <t>受 理 捐 贈 僑 生 獎 助 學 金 基 金 收 支 餘 絀 表</t>
  </si>
  <si>
    <t>受 理 捐 贈 僑 生 獎 助 學 金 基 金 餘 絀 撥 補 表</t>
  </si>
  <si>
    <t>受 理 捐 贈 僑 生 獎 助 學 金 基 金 現 金 流 量 表</t>
  </si>
  <si>
    <t xml:space="preserve">  捐贈收入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</si>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</sst>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_-;\-#,##0.00_-;_-* &quot;-&quot;??_-;_-@_-"/>
    <numFmt numFmtId="183" formatCode="#,##0_-;\-#,##0_-;_-* &quot;-&quot;??_-;_-@_-"/>
    <numFmt numFmtId="184" formatCode="_-* #,##0_-;\-* #,##0_-;_-* &quot;-&quot;??_-;_-@_-"/>
    <numFmt numFmtId="185" formatCode="#,##0_-;\-#,##0_-;&quot;-&quot;??_-;_-@_-"/>
    <numFmt numFmtId="186" formatCode="#,##0.00_-;\-#,##0.00_-;&quot;-&quot;??_-;_-@_-"/>
    <numFmt numFmtId="187" formatCode="\+#,##0_-;\-#,##0_-;_-* &quot;-&quot;??_-;_-@_-"/>
    <numFmt numFmtId="188" formatCode="\+#,##0_-;\-#,##0_-;&quot;-&quot;??_-;_-@_-"/>
    <numFmt numFmtId="189" formatCode="_-&quot;NT$&quot;* #,##0_-;&quot;\&quot;&quot;\&quot;\-&quot;NT$&quot;* #,##0_-;_-&quot;NT$&quot;* &quot;-&quot;_-;_-@_-"/>
    <numFmt numFmtId="190" formatCode="_-&quot;NT$&quot;* #,##0.00_-;&quot;\&quot;&quot;\&quot;\-&quot;NT$&quot;* #,##0.00_-;_-&quot;NT$&quot;* &quot;-&quot;??_-;_-@_-"/>
    <numFmt numFmtId="191" formatCode="_-* #,##0.00_-;&quot;\&quot;&quot;\&quot;\-* #,##0.00_-;_-* &quot;-&quot;??_-;_-@_-"/>
    <numFmt numFmtId="192" formatCode="_ &quot;\&quot;* #,##0_ ;_ &quot;\&quot;* &quot;\&quot;&quot;\&quot;&quot;\&quot;\-#,##0_ ;_ &quot;\&quot;* &quot;-&quot;_ ;_ @_ "/>
    <numFmt numFmtId="193" formatCode="_ * #,##0_ ;_ * &quot;\&quot;&quot;\&quot;&quot;\&quot;\-#,##0_ ;_ * &quot;-&quot;_ ;_ @_ "/>
    <numFmt numFmtId="194" formatCode="_ &quot;\&quot;* #,##0.00_ ;_ &quot;\&quot;* &quot;\&quot;&quot;\&quot;&quot;\&quot;\-#,##0.00_ ;_ &quot;\&quot;* &quot;-&quot;??_ ;_ @_ "/>
    <numFmt numFmtId="195" formatCode="_ * #,##0.00_ ;_ * &quot;\&quot;&quot;\&quot;&quot;\&quot;\-#,##0.00_ ;_ * &quot;-&quot;??_ ;_ @_ "/>
    <numFmt numFmtId="196" formatCode="\+#,##0.0_-;\-#,##0.0_-;&quot;-&quot;??_-;_-@_-"/>
    <numFmt numFmtId="197" formatCode="\+#,##0.00_-;\-#,##0.00_-;&quot;-&quot;??_-;_-@_-"/>
    <numFmt numFmtId="198" formatCode="#,##0.0_-;\-#,##0.0_-;&quot;-&quot;??_-;_-@_-"/>
    <numFmt numFmtId="199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" fillId="0" borderId="0">
      <alignment/>
      <protection/>
    </xf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84" fontId="9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4" fontId="3" fillId="0" borderId="4" xfId="0" applyNumberFormat="1" applyFont="1" applyBorder="1" applyAlignment="1" applyProtection="1">
      <alignment vertical="center"/>
      <protection locked="0"/>
    </xf>
    <xf numFmtId="185" fontId="3" fillId="0" borderId="4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5" fontId="3" fillId="0" borderId="0" xfId="0" applyNumberFormat="1" applyFont="1" applyBorder="1" applyAlignment="1" applyProtection="1">
      <alignment vertical="center"/>
      <protection locked="0"/>
    </xf>
    <xf numFmtId="185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5" fontId="9" fillId="0" borderId="0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6" fontId="9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6" fontId="9" fillId="0" borderId="6" xfId="0" applyNumberFormat="1" applyFont="1" applyBorder="1" applyAlignment="1" applyProtection="1">
      <alignment vertical="center"/>
      <protection/>
    </xf>
    <xf numFmtId="183" fontId="3" fillId="0" borderId="4" xfId="0" applyNumberFormat="1" applyFont="1" applyBorder="1" applyAlignment="1" applyProtection="1">
      <alignment vertical="center"/>
      <protection/>
    </xf>
    <xf numFmtId="186" fontId="3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5" fontId="9" fillId="0" borderId="8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5" fontId="3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Border="1" applyAlignment="1">
      <alignment vertical="center"/>
    </xf>
    <xf numFmtId="183" fontId="9" fillId="0" borderId="5" xfId="0" applyNumberFormat="1" applyFont="1" applyBorder="1" applyAlignment="1" applyProtection="1">
      <alignment vertical="center"/>
      <protection locked="0"/>
    </xf>
    <xf numFmtId="187" fontId="9" fillId="0" borderId="5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4" fontId="3" fillId="0" borderId="6" xfId="0" applyNumberFormat="1" applyFont="1" applyBorder="1" applyAlignment="1" applyProtection="1">
      <alignment vertical="center"/>
      <protection locked="0"/>
    </xf>
    <xf numFmtId="185" fontId="3" fillId="0" borderId="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3">
      <selection activeCell="B30" sqref="B30"/>
    </sheetView>
  </sheetViews>
  <sheetFormatPr defaultColWidth="9.00390625" defaultRowHeight="16.5"/>
  <cols>
    <col min="1" max="1" width="24.00390625" style="0" customWidth="1"/>
    <col min="2" max="2" width="13.75390625" style="0" customWidth="1"/>
    <col min="3" max="3" width="9.625" style="0" customWidth="1"/>
    <col min="4" max="4" width="13.75390625" style="0" customWidth="1"/>
    <col min="5" max="5" width="9.625" style="0" customWidth="1"/>
    <col min="6" max="6" width="13.50390625" style="0" customWidth="1"/>
    <col min="7" max="7" width="8.75390625" style="0" customWidth="1"/>
  </cols>
  <sheetData>
    <row r="1" spans="1:7" s="20" customFormat="1" ht="26.25" customHeight="1">
      <c r="A1" s="79" t="s">
        <v>33</v>
      </c>
      <c r="B1" s="79"/>
      <c r="C1" s="79"/>
      <c r="D1" s="79"/>
      <c r="E1" s="79"/>
      <c r="F1" s="79"/>
      <c r="G1" s="79"/>
    </row>
    <row r="2" spans="1:7" ht="18.75" customHeight="1" thickBot="1">
      <c r="A2" s="78"/>
      <c r="B2" s="85" t="s">
        <v>37</v>
      </c>
      <c r="C2" s="85"/>
      <c r="D2" s="85"/>
      <c r="E2" s="85"/>
      <c r="F2" s="54"/>
      <c r="G2" s="55" t="s">
        <v>0</v>
      </c>
    </row>
    <row r="3" spans="1:7" ht="34.5" customHeight="1">
      <c r="A3" s="80" t="s">
        <v>1</v>
      </c>
      <c r="B3" s="84" t="s">
        <v>2</v>
      </c>
      <c r="C3" s="84"/>
      <c r="D3" s="84" t="s">
        <v>3</v>
      </c>
      <c r="E3" s="84"/>
      <c r="F3" s="82" t="s">
        <v>31</v>
      </c>
      <c r="G3" s="83"/>
    </row>
    <row r="4" spans="1:7" ht="19.5" customHeight="1">
      <c r="A4" s="81"/>
      <c r="B4" s="48" t="s">
        <v>4</v>
      </c>
      <c r="C4" s="49" t="s">
        <v>5</v>
      </c>
      <c r="D4" s="48" t="s">
        <v>4</v>
      </c>
      <c r="E4" s="49" t="s">
        <v>5</v>
      </c>
      <c r="F4" s="48" t="s">
        <v>4</v>
      </c>
      <c r="G4" s="50" t="s">
        <v>5</v>
      </c>
    </row>
    <row r="5" spans="1:7" s="41" customFormat="1" ht="18.75" customHeight="1">
      <c r="A5" s="46" t="s">
        <v>13</v>
      </c>
      <c r="B5" s="45">
        <f>SUM(B6:B7)</f>
        <v>1120</v>
      </c>
      <c r="C5" s="6">
        <f aca="true" t="shared" si="0" ref="C5:C10">IF(OR($B$5=0,B5=0),0,IF(ROUND((B5/$B$5*10000),0)=0,0,ROUND((B5/$B$5)*100,2)))</f>
        <v>100</v>
      </c>
      <c r="D5" s="45">
        <f>SUM(D6:D7)</f>
        <v>1112</v>
      </c>
      <c r="E5" s="6">
        <f aca="true" t="shared" si="1" ref="E5:E10">IF(OR($D$5=0,D5=0),0,IF(ROUND((D5/$D$5*10000),0)=0,0,ROUND((D5/$D$5)*100,2)))</f>
        <v>100</v>
      </c>
      <c r="F5" s="45">
        <f>B5-D5</f>
        <v>8</v>
      </c>
      <c r="G5" s="51">
        <f aca="true" t="shared" si="2" ref="G5:G10">IF(OR(D5=0,F5=0),0,IF(ROUND((F5/D5*10000),0)=0,0,ABS(ROUND((F5/D5)*100,2))))</f>
        <v>0.72</v>
      </c>
    </row>
    <row r="6" spans="1:7" ht="18.75" customHeight="1">
      <c r="A6" s="47" t="s">
        <v>32</v>
      </c>
      <c r="B6" s="52">
        <v>218</v>
      </c>
      <c r="C6" s="11">
        <f t="shared" si="0"/>
        <v>19.46</v>
      </c>
      <c r="D6" s="10">
        <v>216</v>
      </c>
      <c r="E6" s="11">
        <f t="shared" si="1"/>
        <v>19.42</v>
      </c>
      <c r="F6" s="52">
        <f>B6-D6</f>
        <v>2</v>
      </c>
      <c r="G6" s="53">
        <f t="shared" si="2"/>
        <v>0.93</v>
      </c>
    </row>
    <row r="7" spans="1:7" ht="18.75" customHeight="1">
      <c r="A7" s="47" t="s">
        <v>36</v>
      </c>
      <c r="B7" s="52">
        <v>902</v>
      </c>
      <c r="C7" s="11">
        <f t="shared" si="0"/>
        <v>80.54</v>
      </c>
      <c r="D7" s="10">
        <v>896</v>
      </c>
      <c r="E7" s="11">
        <f t="shared" si="1"/>
        <v>80.58</v>
      </c>
      <c r="F7" s="52">
        <f>B7-D7</f>
        <v>6</v>
      </c>
      <c r="G7" s="53">
        <f t="shared" si="2"/>
        <v>0.67</v>
      </c>
    </row>
    <row r="8" spans="1:7" s="41" customFormat="1" ht="18.75" customHeight="1">
      <c r="A8" s="46" t="s">
        <v>14</v>
      </c>
      <c r="B8" s="45">
        <f>SUM(B9:B9)</f>
        <v>1354</v>
      </c>
      <c r="C8" s="6">
        <f t="shared" si="0"/>
        <v>120.89</v>
      </c>
      <c r="D8" s="45">
        <f>SUM(D9:D9)</f>
        <v>1258</v>
      </c>
      <c r="E8" s="6">
        <f t="shared" si="1"/>
        <v>113.13</v>
      </c>
      <c r="F8" s="45">
        <f>B8-D8</f>
        <v>96</v>
      </c>
      <c r="G8" s="51">
        <f t="shared" si="2"/>
        <v>7.63</v>
      </c>
    </row>
    <row r="9" spans="1:7" ht="21.75" customHeight="1">
      <c r="A9" s="47" t="s">
        <v>22</v>
      </c>
      <c r="B9" s="10">
        <v>1354</v>
      </c>
      <c r="C9" s="11">
        <f t="shared" si="0"/>
        <v>120.89</v>
      </c>
      <c r="D9" s="10">
        <v>1258</v>
      </c>
      <c r="E9" s="11">
        <f t="shared" si="1"/>
        <v>113.13</v>
      </c>
      <c r="F9" s="52">
        <f>B9-D9</f>
        <v>96</v>
      </c>
      <c r="G9" s="53">
        <f t="shared" si="2"/>
        <v>7.63</v>
      </c>
    </row>
    <row r="10" spans="1:7" ht="23.25" customHeight="1">
      <c r="A10" s="46" t="s">
        <v>15</v>
      </c>
      <c r="B10" s="45">
        <f>B5-B8</f>
        <v>-234</v>
      </c>
      <c r="C10" s="6">
        <f t="shared" si="0"/>
        <v>-20.89</v>
      </c>
      <c r="D10" s="45">
        <f>D5-D8</f>
        <v>-146</v>
      </c>
      <c r="E10" s="6">
        <f t="shared" si="1"/>
        <v>-13.13</v>
      </c>
      <c r="F10" s="45">
        <f>IF(OR(AND(B10&lt;0,D10&gt;=0),AND(B10&gt;0,D10&lt;=0)),0,B10-D10)</f>
        <v>-88</v>
      </c>
      <c r="G10" s="51">
        <f t="shared" si="2"/>
        <v>60.27</v>
      </c>
    </row>
    <row r="11" spans="1:7" ht="18.75" customHeight="1">
      <c r="A11" s="9"/>
      <c r="B11" s="10"/>
      <c r="C11" s="11"/>
      <c r="D11" s="10"/>
      <c r="E11" s="11"/>
      <c r="F11" s="12"/>
      <c r="G11" s="40"/>
    </row>
    <row r="12" spans="1:7" ht="18.75" customHeight="1">
      <c r="A12" s="9"/>
      <c r="B12" s="10"/>
      <c r="C12" s="11"/>
      <c r="D12" s="10"/>
      <c r="E12" s="11"/>
      <c r="F12" s="12"/>
      <c r="G12" s="40"/>
    </row>
    <row r="13" spans="1:7" ht="18.75" customHeight="1">
      <c r="A13" s="9"/>
      <c r="B13" s="10"/>
      <c r="C13" s="11"/>
      <c r="D13" s="10"/>
      <c r="E13" s="11"/>
      <c r="F13" s="12"/>
      <c r="G13" s="40"/>
    </row>
    <row r="14" spans="1:7" ht="18.75" customHeight="1">
      <c r="A14" s="9"/>
      <c r="B14" s="10"/>
      <c r="C14" s="11"/>
      <c r="D14" s="10"/>
      <c r="E14" s="11"/>
      <c r="F14" s="12"/>
      <c r="G14" s="40"/>
    </row>
    <row r="15" spans="1:7" ht="18.75" customHeight="1">
      <c r="A15" s="9"/>
      <c r="B15" s="10"/>
      <c r="C15" s="11"/>
      <c r="D15" s="10"/>
      <c r="E15" s="11"/>
      <c r="F15" s="12"/>
      <c r="G15" s="40"/>
    </row>
    <row r="16" spans="1:7" ht="18.75" customHeight="1">
      <c r="A16" s="9"/>
      <c r="B16" s="10"/>
      <c r="C16" s="11"/>
      <c r="D16" s="10"/>
      <c r="E16" s="11"/>
      <c r="F16" s="12"/>
      <c r="G16" s="40"/>
    </row>
    <row r="17" spans="1:7" ht="18.75" customHeight="1">
      <c r="A17" s="9"/>
      <c r="B17" s="10"/>
      <c r="C17" s="11"/>
      <c r="D17" s="10"/>
      <c r="E17" s="11"/>
      <c r="F17" s="12"/>
      <c r="G17" s="40"/>
    </row>
    <row r="18" spans="1:7" ht="18.75" customHeight="1">
      <c r="A18" s="9"/>
      <c r="B18" s="10"/>
      <c r="C18" s="11"/>
      <c r="D18" s="10"/>
      <c r="E18" s="11"/>
      <c r="F18" s="12"/>
      <c r="G18" s="40"/>
    </row>
    <row r="19" spans="1:7" ht="18.75" customHeight="1">
      <c r="A19" s="9"/>
      <c r="B19" s="10"/>
      <c r="C19" s="11"/>
      <c r="D19" s="10"/>
      <c r="E19" s="11"/>
      <c r="F19" s="12"/>
      <c r="G19" s="40"/>
    </row>
    <row r="20" spans="1:7" ht="18.75" customHeight="1">
      <c r="A20" s="9"/>
      <c r="B20" s="10"/>
      <c r="C20" s="11"/>
      <c r="D20" s="10"/>
      <c r="E20" s="11"/>
      <c r="F20" s="12"/>
      <c r="G20" s="40"/>
    </row>
    <row r="21" spans="1:7" ht="18.75" customHeight="1">
      <c r="A21" s="9"/>
      <c r="B21" s="10"/>
      <c r="C21" s="11"/>
      <c r="D21" s="10"/>
      <c r="E21" s="11"/>
      <c r="F21" s="12"/>
      <c r="G21" s="40"/>
    </row>
    <row r="22" spans="1:7" ht="18.75" customHeight="1">
      <c r="A22" s="9"/>
      <c r="B22" s="10"/>
      <c r="C22" s="11"/>
      <c r="D22" s="10"/>
      <c r="E22" s="11"/>
      <c r="F22" s="12"/>
      <c r="G22" s="40"/>
    </row>
    <row r="23" spans="1:7" ht="18.75" customHeight="1">
      <c r="A23" s="9"/>
      <c r="B23" s="10"/>
      <c r="C23" s="11"/>
      <c r="D23" s="10"/>
      <c r="E23" s="11"/>
      <c r="F23" s="12"/>
      <c r="G23" s="40"/>
    </row>
    <row r="24" spans="1:7" ht="18.75" customHeight="1">
      <c r="A24" s="9"/>
      <c r="B24" s="10"/>
      <c r="C24" s="11"/>
      <c r="D24" s="10"/>
      <c r="E24" s="11"/>
      <c r="F24" s="12"/>
      <c r="G24" s="40"/>
    </row>
    <row r="25" spans="1:7" ht="18.75" customHeight="1">
      <c r="A25" s="9"/>
      <c r="B25" s="10"/>
      <c r="C25" s="11"/>
      <c r="D25" s="10"/>
      <c r="E25" s="11"/>
      <c r="F25" s="12"/>
      <c r="G25" s="40"/>
    </row>
    <row r="26" spans="1:7" ht="18.75" customHeight="1">
      <c r="A26" s="9"/>
      <c r="B26" s="10"/>
      <c r="C26" s="11"/>
      <c r="D26" s="10"/>
      <c r="E26" s="11"/>
      <c r="F26" s="12"/>
      <c r="G26" s="40"/>
    </row>
    <row r="27" spans="1:7" ht="18.75" customHeight="1">
      <c r="A27" s="9"/>
      <c r="B27" s="10"/>
      <c r="C27" s="11"/>
      <c r="D27" s="10"/>
      <c r="E27" s="11"/>
      <c r="F27" s="12"/>
      <c r="G27" s="40"/>
    </row>
    <row r="28" spans="1:7" ht="18.75" customHeight="1">
      <c r="A28" s="4"/>
      <c r="B28" s="5"/>
      <c r="C28" s="6"/>
      <c r="D28" s="5"/>
      <c r="E28" s="6"/>
      <c r="F28" s="7"/>
      <c r="G28" s="39"/>
    </row>
    <row r="29" spans="1:7" ht="18.75" customHeight="1">
      <c r="A29" s="4"/>
      <c r="B29" s="5"/>
      <c r="C29" s="6"/>
      <c r="D29" s="5"/>
      <c r="E29" s="6"/>
      <c r="F29" s="7"/>
      <c r="G29" s="39"/>
    </row>
    <row r="30" spans="1:7" ht="18.75" customHeight="1">
      <c r="A30" s="4"/>
      <c r="B30" s="5"/>
      <c r="C30" s="6"/>
      <c r="D30" s="5"/>
      <c r="E30" s="6"/>
      <c r="F30" s="7"/>
      <c r="G30" s="39"/>
    </row>
    <row r="31" spans="1:7" ht="18.75" customHeight="1">
      <c r="A31" s="4"/>
      <c r="B31" s="5"/>
      <c r="C31" s="6"/>
      <c r="D31" s="5"/>
      <c r="E31" s="6"/>
      <c r="F31" s="7"/>
      <c r="G31" s="39"/>
    </row>
    <row r="32" spans="1:7" ht="18.75" customHeight="1">
      <c r="A32" s="4"/>
      <c r="B32" s="5"/>
      <c r="C32" s="6"/>
      <c r="D32" s="5"/>
      <c r="E32" s="6"/>
      <c r="F32" s="7"/>
      <c r="G32" s="39"/>
    </row>
    <row r="33" spans="1:7" ht="18.75" customHeight="1">
      <c r="A33" s="4"/>
      <c r="B33" s="5"/>
      <c r="C33" s="6"/>
      <c r="D33" s="5"/>
      <c r="E33" s="6"/>
      <c r="F33" s="7"/>
      <c r="G33" s="39"/>
    </row>
    <row r="34" spans="1:7" ht="18.75" customHeight="1">
      <c r="A34" s="9"/>
      <c r="B34" s="10"/>
      <c r="C34" s="11"/>
      <c r="D34" s="10"/>
      <c r="E34" s="11"/>
      <c r="F34" s="12"/>
      <c r="G34" s="40"/>
    </row>
    <row r="35" spans="1:7" ht="18.75" customHeight="1">
      <c r="A35" s="9"/>
      <c r="B35" s="10"/>
      <c r="C35" s="11"/>
      <c r="D35" s="10"/>
      <c r="E35" s="11"/>
      <c r="F35" s="12"/>
      <c r="G35" s="40"/>
    </row>
    <row r="36" spans="1:7" ht="57.75" customHeight="1">
      <c r="A36" s="4"/>
      <c r="B36" s="5"/>
      <c r="C36" s="6"/>
      <c r="D36" s="5"/>
      <c r="E36" s="6"/>
      <c r="F36" s="7"/>
      <c r="G36" s="39"/>
    </row>
    <row r="37" spans="1:7" ht="18.75" customHeight="1" thickBot="1">
      <c r="A37" s="70"/>
      <c r="B37" s="71"/>
      <c r="C37" s="14"/>
      <c r="D37" s="71"/>
      <c r="E37" s="14"/>
      <c r="F37" s="72"/>
      <c r="G37" s="73"/>
    </row>
    <row r="38" s="41" customFormat="1" ht="18.75" customHeight="1"/>
    <row r="39" spans="1:7" ht="16.5">
      <c r="A39" s="15"/>
      <c r="B39" s="16"/>
      <c r="C39" s="16"/>
      <c r="D39" s="17"/>
      <c r="E39" s="17"/>
      <c r="F39" s="17"/>
      <c r="G39" s="17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3">
      <selection activeCell="B30" sqref="B30"/>
    </sheetView>
  </sheetViews>
  <sheetFormatPr defaultColWidth="9.00390625" defaultRowHeight="16.5"/>
  <cols>
    <col min="1" max="1" width="24.25390625" style="0" customWidth="1"/>
    <col min="2" max="2" width="14.375" style="0" customWidth="1"/>
    <col min="3" max="3" width="8.625" style="0" customWidth="1"/>
    <col min="4" max="4" width="14.37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8" ht="26.25" customHeight="1">
      <c r="A1" s="86" t="s">
        <v>34</v>
      </c>
      <c r="B1" s="86"/>
      <c r="C1" s="86"/>
      <c r="D1" s="86"/>
      <c r="E1" s="86"/>
      <c r="F1" s="86"/>
      <c r="G1" s="86"/>
      <c r="H1" s="19"/>
    </row>
    <row r="2" spans="1:7" ht="18.75" customHeight="1" thickBot="1">
      <c r="A2" s="77"/>
      <c r="B2" s="85" t="s">
        <v>37</v>
      </c>
      <c r="C2" s="85"/>
      <c r="D2" s="85"/>
      <c r="E2" s="85"/>
      <c r="F2" s="22"/>
      <c r="G2" s="1" t="s">
        <v>0</v>
      </c>
    </row>
    <row r="3" spans="1:7" ht="19.5" customHeight="1">
      <c r="A3" s="87" t="s">
        <v>11</v>
      </c>
      <c r="B3" s="89" t="s">
        <v>2</v>
      </c>
      <c r="C3" s="89"/>
      <c r="D3" s="89" t="s">
        <v>3</v>
      </c>
      <c r="E3" s="89"/>
      <c r="F3" s="89" t="s">
        <v>16</v>
      </c>
      <c r="G3" s="90"/>
    </row>
    <row r="4" spans="1:7" ht="19.5" customHeight="1">
      <c r="A4" s="88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44">
        <f>B6+B7</f>
        <v>360</v>
      </c>
      <c r="C5" s="8">
        <f>IF(OR($B$5=0,B5=0),0,IF(ROUND((B5/$B$5*10000),0)=0,0,ROUND((B5/$B$5)*100,2)))</f>
        <v>100</v>
      </c>
      <c r="D5" s="44">
        <f>D6+D7</f>
        <v>430</v>
      </c>
      <c r="E5" s="8">
        <f aca="true" t="shared" si="0" ref="E5:E10">IF(OR($D$5=0,D5=0),0,IF(ROUND((D5/$D$5*10000),0)=0,0,ROUND((D5/$D$5)*100,2)))</f>
        <v>100</v>
      </c>
      <c r="F5" s="24">
        <f>F6+F7</f>
        <v>-70</v>
      </c>
      <c r="G5" s="74">
        <f>IF(OR(D5=0,F5=0),0,IF(ROUND(F5/D5*10000,0)=0,0,ABS(ROUND(F5/D5*100,2))))</f>
        <v>16.28</v>
      </c>
    </row>
    <row r="6" spans="1:7" ht="30.75" customHeight="1">
      <c r="A6" s="9" t="s">
        <v>30</v>
      </c>
      <c r="B6" s="26">
        <v>0</v>
      </c>
      <c r="C6" s="26">
        <f>IF(OR($B$5=0,B6=0),0,IF(ROUND((B6/$B$5*10000),0)=0,0,ROUND((B6/$B$5)*100,2)))</f>
        <v>0</v>
      </c>
      <c r="D6" s="26">
        <v>0</v>
      </c>
      <c r="E6" s="26">
        <f t="shared" si="0"/>
        <v>0</v>
      </c>
      <c r="F6" s="26">
        <f aca="true" t="shared" si="1" ref="F6:F16">B6-D6</f>
        <v>0</v>
      </c>
      <c r="G6" s="75">
        <f>IF(OR(D6=0,F6=0),0,IF(ROUND(F6/D6*10000,0)=0,0,ABS(ROUND(F6/D6*100,2))))</f>
        <v>0</v>
      </c>
    </row>
    <row r="7" spans="1:7" ht="30.75" customHeight="1">
      <c r="A7" s="9" t="s">
        <v>10</v>
      </c>
      <c r="B7" s="26">
        <v>360</v>
      </c>
      <c r="C7" s="13">
        <f>IF(OR($B$5=0,B7=0),0,IF(ROUND((B7/$B$5*10000),0)=0,0,ROUND((B7/$B$5)*100,2)))</f>
        <v>100</v>
      </c>
      <c r="D7" s="26">
        <v>430</v>
      </c>
      <c r="E7" s="13">
        <f t="shared" si="0"/>
        <v>100</v>
      </c>
      <c r="F7" s="65">
        <f t="shared" si="1"/>
        <v>-70</v>
      </c>
      <c r="G7" s="28">
        <f>IF(OR(D7=0,F7=0),0,IF(ROUND(F7/D7*10000,0)=0,0,ABS(ROUND(F7/D7*100,2))))</f>
        <v>16.28</v>
      </c>
    </row>
    <row r="8" spans="1:7" ht="45" customHeight="1">
      <c r="A8" s="4" t="s">
        <v>20</v>
      </c>
      <c r="B8" s="44">
        <f>B9</f>
        <v>234</v>
      </c>
      <c r="C8" s="8">
        <f>IF(OR($B$5=0,B8=0),0,IF(ROUND((B8/$B$5*10000),0)=0,0,ROUND((B8/$B$5)*100,2)))</f>
        <v>65</v>
      </c>
      <c r="D8" s="44">
        <f>D9</f>
        <v>146</v>
      </c>
      <c r="E8" s="8">
        <f t="shared" si="0"/>
        <v>33.95</v>
      </c>
      <c r="F8" s="24">
        <f t="shared" si="1"/>
        <v>88</v>
      </c>
      <c r="G8" s="25">
        <f>IF(OR(D8=0,F8=0),0,IF(ROUND(F8/D8*10000,0)=0,0,ABS(ROUND(F8/D8*100,2))))</f>
        <v>60.27</v>
      </c>
    </row>
    <row r="9" spans="1:7" ht="30.75" customHeight="1">
      <c r="A9" s="9" t="s">
        <v>23</v>
      </c>
      <c r="B9" s="26">
        <v>234</v>
      </c>
      <c r="C9" s="13">
        <f>IF(OR($B$5=0,B9=0),0,IF(ROUND((B9/$B$5*10000),0)=0,0,ROUND((B9/$B$5)*100,2)))</f>
        <v>65</v>
      </c>
      <c r="D9" s="27">
        <v>146</v>
      </c>
      <c r="E9" s="13">
        <f t="shared" si="0"/>
        <v>33.95</v>
      </c>
      <c r="F9" s="65">
        <f t="shared" si="1"/>
        <v>88</v>
      </c>
      <c r="G9" s="28">
        <f aca="true" t="shared" si="2" ref="G9:G15">IF(OR(D9=0,F9=0),0,IF(ROUND(F9/D9*10000,0)=0,0,ABS(ROUND(F9/D9*100,2))))</f>
        <v>60.27</v>
      </c>
    </row>
    <row r="10" spans="1:7" ht="30.75" customHeight="1">
      <c r="A10" s="4" t="s">
        <v>21</v>
      </c>
      <c r="B10" s="44">
        <f>B5-B8</f>
        <v>126</v>
      </c>
      <c r="C10" s="8">
        <v>35</v>
      </c>
      <c r="D10" s="44">
        <f>D5-D8</f>
        <v>284</v>
      </c>
      <c r="E10" s="8">
        <f t="shared" si="0"/>
        <v>66.05</v>
      </c>
      <c r="F10" s="24">
        <f t="shared" si="1"/>
        <v>-158</v>
      </c>
      <c r="G10" s="25">
        <f t="shared" si="2"/>
        <v>55.63</v>
      </c>
    </row>
    <row r="11" spans="1:7" ht="45" customHeight="1">
      <c r="A11" s="4" t="s">
        <v>24</v>
      </c>
      <c r="B11" s="23">
        <f>B12+B13</f>
        <v>234</v>
      </c>
      <c r="C11" s="8">
        <v>100</v>
      </c>
      <c r="D11" s="24">
        <f>D12+D13</f>
        <v>146</v>
      </c>
      <c r="E11" s="8">
        <v>100</v>
      </c>
      <c r="F11" s="24">
        <f t="shared" si="1"/>
        <v>88</v>
      </c>
      <c r="G11" s="25">
        <f t="shared" si="2"/>
        <v>60.27</v>
      </c>
    </row>
    <row r="12" spans="1:7" ht="30" customHeight="1">
      <c r="A12" s="9" t="s">
        <v>25</v>
      </c>
      <c r="B12" s="65">
        <v>234</v>
      </c>
      <c r="C12" s="13">
        <v>100</v>
      </c>
      <c r="D12" s="27">
        <v>146</v>
      </c>
      <c r="E12" s="13">
        <f>IF(OR($D$11=0,D12=0),0,IF(ROUND((D12/$D$11*10000),0)=0,0,ROUND((D12/$D$11)*100,2)))</f>
        <v>100</v>
      </c>
      <c r="F12" s="65">
        <f t="shared" si="1"/>
        <v>88</v>
      </c>
      <c r="G12" s="28">
        <f t="shared" si="2"/>
        <v>60.27</v>
      </c>
    </row>
    <row r="13" spans="1:7" ht="34.5" customHeight="1">
      <c r="A13" s="9" t="s">
        <v>26</v>
      </c>
      <c r="B13" s="65">
        <v>0</v>
      </c>
      <c r="C13" s="65">
        <f>IF(OR($B$5=0,B13=0),0,IF(ROUND((B13/$B$5*10000),0)=0,0,ROUND((B13/$B$5)*100,2)))</f>
        <v>0</v>
      </c>
      <c r="D13" s="65">
        <v>0</v>
      </c>
      <c r="E13" s="65">
        <f>IF(OR($D$11=0,D13=0),0,IF(ROUND((D13/$D$11*10000),0)=0,0,ROUND((D13/$D$11)*100,2)))</f>
        <v>0</v>
      </c>
      <c r="F13" s="65">
        <f t="shared" si="1"/>
        <v>0</v>
      </c>
      <c r="G13" s="76">
        <f t="shared" si="2"/>
        <v>0</v>
      </c>
    </row>
    <row r="14" spans="1:7" ht="30" customHeight="1">
      <c r="A14" s="4" t="s">
        <v>27</v>
      </c>
      <c r="B14" s="66">
        <f>B15</f>
        <v>234</v>
      </c>
      <c r="C14" s="8">
        <v>100</v>
      </c>
      <c r="D14" s="66">
        <f>D15</f>
        <v>146</v>
      </c>
      <c r="E14" s="8">
        <f>IF(OR($D$11=0,D14=0),0,IF(ROUND((D14/$D$11*10000),0)=0,0,ROUND((D14/$D$11)*100,2)))</f>
        <v>100</v>
      </c>
      <c r="F14" s="24">
        <f t="shared" si="1"/>
        <v>88</v>
      </c>
      <c r="G14" s="25">
        <f t="shared" si="2"/>
        <v>60.27</v>
      </c>
    </row>
    <row r="15" spans="1:7" ht="36.75" customHeight="1">
      <c r="A15" s="9" t="s">
        <v>28</v>
      </c>
      <c r="B15" s="65">
        <v>234</v>
      </c>
      <c r="C15" s="13">
        <v>100</v>
      </c>
      <c r="D15" s="27">
        <v>146</v>
      </c>
      <c r="E15" s="13">
        <f>IF(OR($D$11=0,D15=0),0,IF(ROUND((D15/$D$11*10000),0)=0,0,ROUND((D15/$D$11)*100,2)))</f>
        <v>100</v>
      </c>
      <c r="F15" s="65">
        <f t="shared" si="1"/>
        <v>88</v>
      </c>
      <c r="G15" s="28">
        <f t="shared" si="2"/>
        <v>60.27</v>
      </c>
    </row>
    <row r="16" spans="1:7" ht="30" customHeight="1">
      <c r="A16" s="4" t="s">
        <v>29</v>
      </c>
      <c r="B16" s="23">
        <f>B11-B14</f>
        <v>0</v>
      </c>
      <c r="C16" s="8">
        <f>IF(OR($B$5=0,B16=0),0,IF(ROUND((B16/$B$5*10000),0)=0,0,ROUND((B16/$B$5)*100,2)))</f>
        <v>0</v>
      </c>
      <c r="D16" s="24">
        <v>0</v>
      </c>
      <c r="E16" s="8">
        <f>IF(OR($D$11=0,D16=0),0,IF(ROUND((D16/$D$11*10000),0)=0,0,ROUND((D16/$D$11)*100,2)))</f>
        <v>0</v>
      </c>
      <c r="F16" s="24">
        <f t="shared" si="1"/>
        <v>0</v>
      </c>
      <c r="G16" s="25">
        <f>IF(OR(D16=0,F16=0),0,IF(ROUND(F16/D16*10000,0)=0,0,ABS(ROUND(F16/D16*100,2))))</f>
        <v>0</v>
      </c>
    </row>
    <row r="17" spans="1:7" ht="264" customHeight="1" thickBot="1">
      <c r="A17" s="67"/>
      <c r="B17" s="68"/>
      <c r="C17" s="68"/>
      <c r="D17" s="68"/>
      <c r="E17" s="68"/>
      <c r="F17" s="68"/>
      <c r="G17" s="6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B30" sqref="B30"/>
    </sheetView>
  </sheetViews>
  <sheetFormatPr defaultColWidth="9.00390625" defaultRowHeight="16.5"/>
  <cols>
    <col min="1" max="1" width="44.75390625" style="0" customWidth="1"/>
    <col min="2" max="2" width="24.00390625" style="0" customWidth="1"/>
    <col min="3" max="3" width="24.375" style="0" customWidth="1"/>
    <col min="4" max="4" width="9.625" style="0" customWidth="1"/>
    <col min="5" max="5" width="13.625" style="0" customWidth="1"/>
    <col min="6" max="6" width="10.75390625" style="0" customWidth="1"/>
  </cols>
  <sheetData>
    <row r="1" spans="1:7" ht="26.25" customHeight="1">
      <c r="A1" s="79" t="s">
        <v>35</v>
      </c>
      <c r="B1" s="79"/>
      <c r="C1" s="79"/>
      <c r="D1" s="18"/>
      <c r="E1" s="18"/>
      <c r="F1" s="18"/>
      <c r="G1" s="19"/>
    </row>
    <row r="2" spans="1:5" ht="18.75" customHeight="1" thickBot="1">
      <c r="A2" s="91" t="s">
        <v>38</v>
      </c>
      <c r="B2" s="91"/>
      <c r="C2" s="56" t="s">
        <v>0</v>
      </c>
      <c r="D2" s="21"/>
      <c r="E2" s="22"/>
    </row>
    <row r="3" spans="1:3" ht="18.75" customHeight="1">
      <c r="A3" s="92" t="s">
        <v>11</v>
      </c>
      <c r="B3" s="94" t="s">
        <v>2</v>
      </c>
      <c r="C3" s="95"/>
    </row>
    <row r="4" spans="1:3" ht="19.5" customHeight="1">
      <c r="A4" s="93"/>
      <c r="B4" s="96"/>
      <c r="C4" s="97"/>
    </row>
    <row r="5" spans="1:3" s="20" customFormat="1" ht="24" customHeight="1">
      <c r="A5" s="57" t="s">
        <v>12</v>
      </c>
      <c r="B5" s="62"/>
      <c r="C5" s="63"/>
    </row>
    <row r="6" spans="1:3" s="42" customFormat="1" ht="24" customHeight="1">
      <c r="A6" s="58" t="s">
        <v>17</v>
      </c>
      <c r="B6" s="30">
        <v>-234</v>
      </c>
      <c r="C6" s="31"/>
    </row>
    <row r="7" spans="1:3" s="42" customFormat="1" ht="24" customHeight="1">
      <c r="A7" s="58" t="s">
        <v>9</v>
      </c>
      <c r="B7" s="30">
        <v>4</v>
      </c>
      <c r="C7" s="31"/>
    </row>
    <row r="8" spans="1:3" s="43" customFormat="1" ht="24" customHeight="1">
      <c r="A8" s="59" t="s">
        <v>18</v>
      </c>
      <c r="B8" s="64"/>
      <c r="C8" s="36">
        <f>SUM(B6:B7)</f>
        <v>-230</v>
      </c>
    </row>
    <row r="9" spans="1:3" s="20" customFormat="1" ht="24" customHeight="1">
      <c r="A9" s="60" t="s">
        <v>19</v>
      </c>
      <c r="B9" s="62"/>
      <c r="C9" s="36">
        <f>C8</f>
        <v>-230</v>
      </c>
    </row>
    <row r="10" spans="1:3" s="20" customFormat="1" ht="24" customHeight="1">
      <c r="A10" s="60" t="s">
        <v>7</v>
      </c>
      <c r="B10" s="62"/>
      <c r="C10" s="36">
        <v>242</v>
      </c>
    </row>
    <row r="11" spans="1:3" s="20" customFormat="1" ht="24" customHeight="1">
      <c r="A11" s="60" t="s">
        <v>8</v>
      </c>
      <c r="B11" s="62"/>
      <c r="C11" s="61">
        <f>C9+C10</f>
        <v>12</v>
      </c>
    </row>
    <row r="12" spans="1:3" ht="22.5" customHeight="1">
      <c r="A12" s="34"/>
      <c r="B12" s="31"/>
      <c r="C12" s="31"/>
    </row>
    <row r="13" spans="1:3" ht="22.5" customHeight="1">
      <c r="A13" s="34"/>
      <c r="B13" s="31"/>
      <c r="C13" s="31"/>
    </row>
    <row r="14" spans="1:3" ht="21" customHeight="1">
      <c r="A14" s="29"/>
      <c r="B14" s="30"/>
      <c r="C14" s="31"/>
    </row>
    <row r="15" spans="1:3" ht="21.75" customHeight="1">
      <c r="A15" s="29"/>
      <c r="B15" s="30"/>
      <c r="C15" s="31"/>
    </row>
    <row r="16" spans="1:3" ht="21.75" customHeight="1">
      <c r="A16" s="29"/>
      <c r="B16" s="30"/>
      <c r="C16" s="31"/>
    </row>
    <row r="17" spans="1:3" ht="21.75" customHeight="1">
      <c r="A17" s="29"/>
      <c r="B17" s="30"/>
      <c r="C17" s="31"/>
    </row>
    <row r="18" spans="1:3" ht="21.75" customHeight="1">
      <c r="A18" s="29"/>
      <c r="B18" s="30"/>
      <c r="C18" s="31"/>
    </row>
    <row r="19" spans="1:3" ht="21.75" customHeight="1">
      <c r="A19" s="29"/>
      <c r="B19" s="30"/>
      <c r="C19" s="31"/>
    </row>
    <row r="20" spans="1:3" ht="21" customHeight="1">
      <c r="A20" s="29"/>
      <c r="B20" s="30"/>
      <c r="C20" s="31"/>
    </row>
    <row r="21" spans="1:3" ht="22.5" customHeight="1">
      <c r="A21" s="32"/>
      <c r="B21" s="33"/>
      <c r="C21" s="33"/>
    </row>
    <row r="22" spans="1:3" ht="134.25" customHeight="1">
      <c r="A22" s="35"/>
      <c r="B22" s="33"/>
      <c r="C22" s="36"/>
    </row>
    <row r="23" spans="1:3" ht="162.75" customHeight="1" thickBot="1">
      <c r="A23" s="37"/>
      <c r="B23" s="38"/>
      <c r="C23" s="38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2014-08-18T03:42:36Z</cp:lastPrinted>
  <dcterms:created xsi:type="dcterms:W3CDTF">2001-07-11T06:52:26Z</dcterms:created>
  <dcterms:modified xsi:type="dcterms:W3CDTF">2014-08-18T03:42:46Z</dcterms:modified>
  <cp:category>I13</cp:category>
  <cp:version/>
  <cp:contentType/>
  <cp:contentStatus/>
</cp:coreProperties>
</file>